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39\"/>
    </mc:Choice>
  </mc:AlternateContent>
  <xr:revisionPtr revIDLastSave="0" documentId="13_ncr:1_{798975C0-4A58-477B-A9B6-059159EBDAEB}" xr6:coauthVersionLast="47" xr6:coauthVersionMax="47" xr10:uidLastSave="{00000000-0000-0000-0000-000000000000}"/>
  <bookViews>
    <workbookView xWindow="1152" yWindow="1152" windowWidth="17640" windowHeight="11280" tabRatio="796" activeTab="4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ОСР 537 02-01" sheetId="9" r:id="rId9"/>
    <sheet name="ОСР 537-09-01" sheetId="10" r:id="rId10"/>
    <sheet name="ОСР 537 12-01" sheetId="11" r:id="rId11"/>
    <sheet name="Источники ЦИ" sheetId="12" r:id="rId12"/>
    <sheet name="Цена МАТ и ОБ по ТКП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0" i="2" l="1"/>
  <c r="G80" i="2"/>
  <c r="F80" i="2"/>
  <c r="E80" i="2"/>
  <c r="D80" i="2"/>
  <c r="H79" i="2"/>
  <c r="G79" i="2"/>
  <c r="F79" i="2"/>
  <c r="E79" i="2"/>
  <c r="D79" i="2"/>
  <c r="H78" i="2"/>
  <c r="G78" i="2"/>
  <c r="F78" i="2"/>
  <c r="E78" i="2"/>
  <c r="D78" i="2"/>
  <c r="H76" i="2"/>
  <c r="G76" i="2"/>
  <c r="F76" i="2"/>
  <c r="E76" i="2"/>
  <c r="D76" i="2"/>
  <c r="H75" i="2"/>
  <c r="G75" i="2"/>
  <c r="F75" i="2"/>
  <c r="E75" i="2"/>
  <c r="D75" i="2"/>
  <c r="H74" i="2"/>
  <c r="G74" i="2"/>
  <c r="F74" i="2"/>
  <c r="E74" i="2"/>
  <c r="D74" i="2"/>
  <c r="H65" i="2"/>
  <c r="G65" i="2"/>
  <c r="F65" i="2"/>
  <c r="E65" i="2"/>
  <c r="D65" i="2"/>
  <c r="H64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I38" i="1"/>
  <c r="I37" i="1"/>
  <c r="C37" i="1"/>
  <c r="C38" i="1" s="1"/>
  <c r="I36" i="1"/>
  <c r="C36" i="1"/>
  <c r="I35" i="1"/>
  <c r="C35" i="1"/>
  <c r="I34" i="1"/>
  <c r="C30" i="1"/>
  <c r="C31" i="1" s="1"/>
  <c r="C40" i="1" l="1"/>
  <c r="C39" i="1"/>
  <c r="C32" i="1"/>
  <c r="C42" i="1" l="1"/>
  <c r="E42" i="1" s="1"/>
  <c r="E40" i="1"/>
  <c r="E32" i="1" l="1"/>
</calcChain>
</file>

<file path=xl/sharedStrings.xml><?xml version="1.0" encoding="utf-8"?>
<sst xmlns="http://schemas.openxmlformats.org/spreadsheetml/2006/main" count="453" uniqueCount="187">
  <si>
    <t>СВОДКА ЗАТРАТ</t>
  </si>
  <si>
    <t>P_0339</t>
  </si>
  <si>
    <t>(идентификатор инвестиционного проекта)</t>
  </si>
  <si>
    <t>Реконструкция КЛ-0,4кВ от ТП №1010104 (ТП-104) до 2-ДС-3 (двухцепная линия протяженностью 0,258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</si>
  <si>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</si>
  <si>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</si>
  <si>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</si>
  <si>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</si>
  <si>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</si>
  <si>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</si>
  <si>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</si>
  <si>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</si>
  <si>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</si>
  <si>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</si>
  <si>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</si>
  <si>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</si>
  <si>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</si>
  <si>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</si>
  <si>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</si>
  <si>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</si>
  <si>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</si>
  <si>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</si>
  <si>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</si>
  <si>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</si>
  <si>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</si>
  <si>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</si>
  <si>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</si>
  <si>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</si>
  <si>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</si>
  <si>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</si>
  <si>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</si>
  <si>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</si>
  <si>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</si>
  <si>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</si>
  <si>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</si>
  <si>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</si>
  <si>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</si>
  <si>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</si>
  <si>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</si>
  <si>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</si>
  <si>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</si>
  <si>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</si>
  <si>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</si>
  <si>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</si>
  <si>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ОСР 553-02-01</t>
  </si>
  <si>
    <t>"Реконструкция ВЛ-10кВ Ф-НБ-5 ПС 35/10 кВ "Новый Буян"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</si>
  <si>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</si>
  <si>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</si>
  <si>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</si>
  <si>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</si>
  <si>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</si>
  <si>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</si>
  <si>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</si>
  <si>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</si>
  <si>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</si>
  <si>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</si>
  <si>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</si>
  <si>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</si>
  <si>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</si>
  <si>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</si>
  <si>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</si>
  <si>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</si>
  <si>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</si>
  <si>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</si>
  <si>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</si>
  <si>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</si>
  <si>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</si>
  <si>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</si>
  <si>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</si>
  <si>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</si>
  <si>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</si>
  <si>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</si>
  <si>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</si>
  <si>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</si>
  <si>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</si>
  <si>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</si>
  <si>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 553-09-01</t>
  </si>
  <si>
    <t>Дополнительные затраты при производстве работ в зимнее время по видам ОКС,  2,9 х 0, 9 =  2,61%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</si>
  <si>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</si>
  <si>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</si>
  <si>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</si>
  <si>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</si>
  <si>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</si>
  <si>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</si>
  <si>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</si>
  <si>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</si>
  <si>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</si>
  <si>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Смета №1</t>
  </si>
  <si>
    <t>ОСР 553-12-01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</si>
  <si>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</si>
  <si>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</si>
  <si>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</si>
  <si>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</si>
  <si>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</si>
  <si>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</si>
  <si>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</si>
  <si>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</si>
  <si>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</si>
  <si>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</si>
  <si>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</si>
  <si>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</si>
  <si>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</si>
  <si>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</si>
  <si>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</si>
  <si>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</si>
  <si>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</si>
  <si>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</si>
  <si>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</si>
  <si>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</si>
  <si>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</si>
  <si>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</si>
  <si>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</si>
  <si>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</si>
  <si>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</si>
  <si>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</si>
  <si>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</si>
  <si>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</si>
  <si>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</si>
  <si>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</si>
  <si>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</si>
  <si>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</si>
  <si>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</si>
  <si>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</si>
  <si>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537 02-01</t>
  </si>
  <si>
    <t>ЛС-537-2</t>
  </si>
  <si>
    <t>КЛ-10кВ</t>
  </si>
  <si>
    <t>ОБЪЕКТНЫЙ СМЕТНЫЙ РАСЧЕТ № ОСР 537-09-01</t>
  </si>
  <si>
    <t>ЛС-537-2-09</t>
  </si>
  <si>
    <t>ПНР КЛ-10кВ</t>
  </si>
  <si>
    <t>ОБЪЕКТНЫЙ СМЕТНЫЙ РАСЧЕТ № ОСР 537 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</si>
  <si>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</si>
  <si>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</si>
  <si>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</si>
  <si>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</si>
  <si>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</si>
  <si>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</si>
  <si>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</si>
  <si>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</si>
  <si>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</si>
  <si>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</si>
  <si>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</si>
  <si>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</si>
  <si>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</si>
  <si>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ГНБ трубой 110</t>
  </si>
  <si>
    <t>км</t>
  </si>
  <si>
    <t>"Реконструкция КЛ-0,4 кВ от КТП Сок 306/250кВА" Красноярский район Самарская область</t>
  </si>
  <si>
    <t>ОСР 518-09-01</t>
  </si>
  <si>
    <t>ОСР 27-09-01</t>
  </si>
  <si>
    <t>Реконструкция КЛ одноцепная</t>
  </si>
  <si>
    <t>ОСР 518-12-01</t>
  </si>
  <si>
    <t>ОСР 537 12-01</t>
  </si>
  <si>
    <t>Восстановление дорожного покрытия при прокладке кабельной линии (м.б вкл в любую КЛ)</t>
  </si>
  <si>
    <t>км2</t>
  </si>
  <si>
    <t>ОСР 27-02-01</t>
  </si>
  <si>
    <t>ОСР 27-12-01</t>
  </si>
  <si>
    <t>ОСР 537 02-01</t>
  </si>
  <si>
    <t>ОСР 537-09-01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</si>
  <si>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</si>
  <si>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</si>
  <si>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</si>
  <si>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</si>
  <si>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</si>
  <si>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</si>
  <si>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</si>
  <si>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</si>
  <si>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</si>
  <si>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</si>
  <si>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</si>
  <si>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</si>
  <si>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</si>
  <si>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</si>
  <si>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</si>
  <si>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Труба полиэтиленовая толстостенная гладкая 110*8,1мм</t>
  </si>
  <si>
    <t>Кабель силовой бронированный лентами - 3 на 120 мм2, с алюминиевой жилой, с бумажной пропитанной изоляцией, свинцовой оболочкой, наружный покров из битума и пряжи АСБ-10 3х120</t>
  </si>
  <si>
    <t>Кабель силовой с алюминиевыми жилами АПвПу 3х120мк</t>
  </si>
  <si>
    <t>ФСБЦ-21.1.07.02-1164</t>
  </si>
  <si>
    <t>ФСБЦ-24.3.02.02-0004</t>
  </si>
  <si>
    <t>Реконструкция КЛ-0,4кВ от ТП №1010104 (ТП-104) до 2-ДС-3 (двухцепная линия протяженностью 0,258 км)</t>
  </si>
  <si>
    <t>Реконструкция КЛ-0,4кВ от ТП №1010104 (ТП-104) до 2-ДС-3 (двухцепная линия протяженностью 0,258 км)</t>
  </si>
  <si>
    <t>Реконструкция КЛ-0,4кВ от ТП №1010104 (ТП-104) до 2-ДС-3 (двухцепная линия протяженностью 0,258 км)</t>
  </si>
  <si>
    <t>Реконструкция КЛ-0,4кВ от ТП №1010104 (ТП-104) до 2-ДС-3 (двухцепная линия протяженностью 0,258 км)</t>
  </si>
  <si>
    <t>Реконструкция КЛ-0,4кВ от ТП №1010104 (ТП-104) до 2-ДС-3 (двухцепная линия протяженностью 0,258 км)</t>
  </si>
  <si>
    <t>Реконструкция КЛ-0,4кВ от ТП №1010104 (ТП-104) до 2-ДС-3 (двухцепная линия протяженностью 0,258 км)</t>
  </si>
  <si>
    <t>Реконструкция КЛ-0,4кВ от ТП №1010104 (ТП-104) до 2-ДС-3 (двухцепная линия протяженностью 0,258 км)</t>
  </si>
  <si>
    <t>Реконструкция КЛ-0,4кВ от ТП №1010104 (ТП-104) до 2-ДС-3 (двухцепная линия протяженностью 0,258 км)</t>
  </si>
  <si>
    <t>Реконструкция КЛ-0,4кВ от ТП №1010104 (ТП-104) до 2-ДС-3 (двухцепная линия протяженностью 0,258 км)</t>
  </si>
  <si>
    <t>Реконструкция КЛ-0,4кВ от ТП №1010104 (ТП-104) до 2-ДС-3 (двухцепная линия протяженностью 0,258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</si>
</sst>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?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81" formatCode="0.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4" fontId="8" fillId="0" borderId="0" xfId="4" applyNumberFormat="1" applyFont="1" applyAlignment="1">
      <alignment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1" fontId="14" fillId="0" borderId="1" xfId="1" applyNumberFormat="1" applyFont="1" applyFill="1" applyBorder="1" applyAlignment="1">
      <alignment horizontal="left" vertical="center" wrapText="1" indent="19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7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8.109375" customWidth="1"/>
    <col min="9" max="9" width="14.88671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6" t="s">
        <v>0</v>
      </c>
      <c r="B12" s="86"/>
      <c r="C12" s="86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7" t="s">
        <v>1</v>
      </c>
      <c r="B16" s="87"/>
      <c r="C16" s="87"/>
    </row>
    <row r="17" spans="1:9" ht="15.75" customHeight="1">
      <c r="A17" s="88" t="s">
        <v>2</v>
      </c>
      <c r="B17" s="88"/>
      <c r="C17" s="88"/>
    </row>
    <row r="18" spans="1:9" ht="15.75" customHeight="1">
      <c r="A18" s="24"/>
      <c r="B18" s="24"/>
      <c r="C18" s="24"/>
    </row>
    <row r="19" spans="1:9" ht="72" customHeight="1">
      <c r="A19" s="89" t="s">
        <v>3</v>
      </c>
      <c r="B19" s="89"/>
      <c r="C19" s="89"/>
    </row>
    <row r="20" spans="1:9" ht="15.75" customHeight="1">
      <c r="A20" s="88" t="s">
        <v>4</v>
      </c>
      <c r="B20" s="88"/>
      <c r="C20" s="88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3" t="s">
        <v>8</v>
      </c>
      <c r="B25" s="84"/>
      <c r="C25" s="85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1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1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137.00637</v>
      </c>
      <c r="D29" s="51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137.00637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22.834389999999999</v>
      </c>
      <c r="D31" s="51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C30*I34</f>
        <v>142.36079613851385</v>
      </c>
      <c r="D32" s="82"/>
      <c r="E32" s="66">
        <f>D32-C32</f>
        <v>-142.36079613851385</v>
      </c>
      <c r="F32" s="67"/>
      <c r="G32" s="68">
        <v>2023</v>
      </c>
      <c r="H32" s="60">
        <v>109.096466260827</v>
      </c>
      <c r="I32" s="80"/>
    </row>
    <row r="33" spans="1:9" ht="15.6">
      <c r="A33" s="83" t="s">
        <v>24</v>
      </c>
      <c r="B33" s="84"/>
      <c r="C33" s="85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ССР!D80+ССР!E80</f>
        <v>6208.8686648151897</v>
      </c>
      <c r="D35" s="51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ССР!F80</f>
        <v>0</v>
      </c>
      <c r="D36" s="51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(ССР!G76)*1.2-C29</f>
        <v>507.75191674472518</v>
      </c>
      <c r="D37" s="51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6716.6205815599151</v>
      </c>
      <c r="D38" s="57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1119.4367615599149</v>
      </c>
      <c r="D39" s="51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4">
        <f>C38*I35</f>
        <v>7432.1722525967634</v>
      </c>
      <c r="D40" s="51"/>
      <c r="E40" s="66">
        <f>D40-C40</f>
        <v>-7432.1722525967634</v>
      </c>
      <c r="F40" s="67"/>
      <c r="G40" s="51"/>
      <c r="H40" s="51"/>
      <c r="I40" s="51"/>
    </row>
    <row r="41" spans="1:9" ht="15.6">
      <c r="A41" s="50"/>
      <c r="B41" s="53"/>
      <c r="C41" s="73"/>
      <c r="D41" s="51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4">
        <f>C40+C32</f>
        <v>7574.5330487352776</v>
      </c>
      <c r="D42" s="51"/>
      <c r="E42" s="66">
        <f>D42-C42</f>
        <v>-7574.5330487352776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9" t="s">
        <v>185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45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107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127</v>
      </c>
      <c r="C13" s="3" t="s">
        <v>128</v>
      </c>
      <c r="D13" s="32">
        <v>0</v>
      </c>
      <c r="E13" s="32">
        <v>0</v>
      </c>
      <c r="F13" s="32">
        <v>0</v>
      </c>
      <c r="G13" s="32">
        <v>6.2240435413022999</v>
      </c>
      <c r="H13" s="32">
        <v>6.2240435413022999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6.2240435413022999</v>
      </c>
      <c r="H14" s="32">
        <v>6.2240435413022999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9" t="s">
        <v>186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115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107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115</v>
      </c>
      <c r="D13" s="32">
        <v>0</v>
      </c>
      <c r="E13" s="32">
        <v>0</v>
      </c>
      <c r="F13" s="32">
        <v>0</v>
      </c>
      <c r="G13" s="32">
        <v>17.916548790166999</v>
      </c>
      <c r="H13" s="32">
        <v>17.916548790166999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17.916548790166999</v>
      </c>
      <c r="H14" s="32">
        <v>17.916548790166999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93"/>
  <sheetViews>
    <sheetView zoomScale="70" zoomScaleNormal="70" workbookViewId="0">
      <selection activeCell="B12" sqref="B12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130</v>
      </c>
      <c r="B1" s="10" t="s">
        <v>131</v>
      </c>
      <c r="C1" s="10" t="s">
        <v>132</v>
      </c>
      <c r="D1" s="10" t="s">
        <v>133</v>
      </c>
      <c r="E1" s="10" t="s">
        <v>134</v>
      </c>
      <c r="F1" s="10" t="s">
        <v>135</v>
      </c>
      <c r="G1" s="10" t="s">
        <v>136</v>
      </c>
      <c r="H1" s="10" t="s">
        <v>137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2" t="s">
        <v>106</v>
      </c>
      <c r="B3" s="99"/>
      <c r="C3" s="11"/>
      <c r="D3" s="12">
        <v>1888.0941176470999</v>
      </c>
      <c r="E3" s="13"/>
      <c r="F3" s="13"/>
      <c r="G3" s="13"/>
      <c r="H3" s="14"/>
    </row>
    <row r="4" spans="1:8">
      <c r="A4" s="96" t="s">
        <v>138</v>
      </c>
      <c r="B4" s="15" t="s">
        <v>139</v>
      </c>
      <c r="C4" s="11"/>
      <c r="D4" s="12">
        <v>1771.8352941175999</v>
      </c>
      <c r="E4" s="13"/>
      <c r="F4" s="13"/>
      <c r="G4" s="13"/>
      <c r="H4" s="14"/>
    </row>
    <row r="5" spans="1:8">
      <c r="A5" s="96"/>
      <c r="B5" s="15" t="s">
        <v>140</v>
      </c>
      <c r="C5" s="10"/>
      <c r="D5" s="12">
        <v>116.25882352940999</v>
      </c>
      <c r="E5" s="13"/>
      <c r="F5" s="13"/>
      <c r="G5" s="13"/>
      <c r="H5" s="16"/>
    </row>
    <row r="6" spans="1:8">
      <c r="A6" s="94"/>
      <c r="B6" s="15" t="s">
        <v>141</v>
      </c>
      <c r="C6" s="10"/>
      <c r="D6" s="12">
        <v>0</v>
      </c>
      <c r="E6" s="13"/>
      <c r="F6" s="13"/>
      <c r="G6" s="13"/>
      <c r="H6" s="16"/>
    </row>
    <row r="7" spans="1:8">
      <c r="A7" s="94"/>
      <c r="B7" s="15" t="s">
        <v>142</v>
      </c>
      <c r="C7" s="10"/>
      <c r="D7" s="12">
        <v>0</v>
      </c>
      <c r="E7" s="13"/>
      <c r="F7" s="13"/>
      <c r="G7" s="13"/>
      <c r="H7" s="16"/>
    </row>
    <row r="8" spans="1:8">
      <c r="A8" s="100" t="s">
        <v>109</v>
      </c>
      <c r="B8" s="101"/>
      <c r="C8" s="96" t="s">
        <v>143</v>
      </c>
      <c r="D8" s="17">
        <v>1888.0941176470999</v>
      </c>
      <c r="E8" s="13">
        <v>4.4999999999999998E-2</v>
      </c>
      <c r="F8" s="13" t="s">
        <v>144</v>
      </c>
      <c r="G8" s="17">
        <v>41957.647058823997</v>
      </c>
      <c r="H8" s="16"/>
    </row>
    <row r="9" spans="1:8">
      <c r="A9" s="95">
        <v>1</v>
      </c>
      <c r="B9" s="15" t="s">
        <v>139</v>
      </c>
      <c r="C9" s="96"/>
      <c r="D9" s="17">
        <v>1771.8352941175999</v>
      </c>
      <c r="E9" s="13"/>
      <c r="F9" s="13"/>
      <c r="G9" s="13"/>
      <c r="H9" s="94" t="s">
        <v>145</v>
      </c>
    </row>
    <row r="10" spans="1:8">
      <c r="A10" s="96"/>
      <c r="B10" s="15" t="s">
        <v>140</v>
      </c>
      <c r="C10" s="96"/>
      <c r="D10" s="17">
        <v>116.25882352940999</v>
      </c>
      <c r="E10" s="13"/>
      <c r="F10" s="13"/>
      <c r="G10" s="13"/>
      <c r="H10" s="94"/>
    </row>
    <row r="11" spans="1:8">
      <c r="A11" s="96"/>
      <c r="B11" s="15" t="s">
        <v>141</v>
      </c>
      <c r="C11" s="96"/>
      <c r="D11" s="17">
        <v>0</v>
      </c>
      <c r="E11" s="13"/>
      <c r="F11" s="13"/>
      <c r="G11" s="13"/>
      <c r="H11" s="94"/>
    </row>
    <row r="12" spans="1:8">
      <c r="A12" s="96"/>
      <c r="B12" s="15" t="s">
        <v>142</v>
      </c>
      <c r="C12" s="96"/>
      <c r="D12" s="17">
        <v>0</v>
      </c>
      <c r="E12" s="13"/>
      <c r="F12" s="13"/>
      <c r="G12" s="13"/>
      <c r="H12" s="94"/>
    </row>
    <row r="13" spans="1:8" ht="24.6">
      <c r="A13" s="98" t="s">
        <v>72</v>
      </c>
      <c r="B13" s="99"/>
      <c r="C13" s="10"/>
      <c r="D13" s="12">
        <v>10.42823739288</v>
      </c>
      <c r="E13" s="13"/>
      <c r="F13" s="13"/>
      <c r="G13" s="13"/>
      <c r="H13" s="16"/>
    </row>
    <row r="14" spans="1:8">
      <c r="A14" s="96" t="s">
        <v>146</v>
      </c>
      <c r="B14" s="15" t="s">
        <v>139</v>
      </c>
      <c r="C14" s="10"/>
      <c r="D14" s="12">
        <v>0</v>
      </c>
      <c r="E14" s="13"/>
      <c r="F14" s="13"/>
      <c r="G14" s="13"/>
      <c r="H14" s="16"/>
    </row>
    <row r="15" spans="1:8">
      <c r="A15" s="96"/>
      <c r="B15" s="15" t="s">
        <v>140</v>
      </c>
      <c r="C15" s="10"/>
      <c r="D15" s="12">
        <v>0</v>
      </c>
      <c r="E15" s="13"/>
      <c r="F15" s="13"/>
      <c r="G15" s="13"/>
      <c r="H15" s="16"/>
    </row>
    <row r="16" spans="1:8">
      <c r="A16" s="96"/>
      <c r="B16" s="15" t="s">
        <v>141</v>
      </c>
      <c r="C16" s="10"/>
      <c r="D16" s="12">
        <v>0</v>
      </c>
      <c r="E16" s="13"/>
      <c r="F16" s="13"/>
      <c r="G16" s="13"/>
      <c r="H16" s="16"/>
    </row>
    <row r="17" spans="1:8">
      <c r="A17" s="96"/>
      <c r="B17" s="15" t="s">
        <v>142</v>
      </c>
      <c r="C17" s="10"/>
      <c r="D17" s="12">
        <v>2.6272058823529001</v>
      </c>
      <c r="E17" s="13"/>
      <c r="F17" s="13"/>
      <c r="G17" s="13"/>
      <c r="H17" s="16"/>
    </row>
    <row r="18" spans="1:8">
      <c r="A18" s="100" t="s">
        <v>113</v>
      </c>
      <c r="B18" s="101"/>
      <c r="C18" s="96" t="s">
        <v>143</v>
      </c>
      <c r="D18" s="17">
        <v>2.6272058823529001</v>
      </c>
      <c r="E18" s="13">
        <v>4.4999999999999998E-2</v>
      </c>
      <c r="F18" s="13" t="s">
        <v>144</v>
      </c>
      <c r="G18" s="17">
        <v>58.382352941176002</v>
      </c>
      <c r="H18" s="16"/>
    </row>
    <row r="19" spans="1:8">
      <c r="A19" s="95">
        <v>1</v>
      </c>
      <c r="B19" s="15" t="s">
        <v>139</v>
      </c>
      <c r="C19" s="96"/>
      <c r="D19" s="17">
        <v>0</v>
      </c>
      <c r="E19" s="13"/>
      <c r="F19" s="13"/>
      <c r="G19" s="13"/>
      <c r="H19" s="94" t="s">
        <v>145</v>
      </c>
    </row>
    <row r="20" spans="1:8">
      <c r="A20" s="96"/>
      <c r="B20" s="15" t="s">
        <v>140</v>
      </c>
      <c r="C20" s="96"/>
      <c r="D20" s="17">
        <v>0</v>
      </c>
      <c r="E20" s="13"/>
      <c r="F20" s="13"/>
      <c r="G20" s="13"/>
      <c r="H20" s="94"/>
    </row>
    <row r="21" spans="1:8">
      <c r="A21" s="96"/>
      <c r="B21" s="15" t="s">
        <v>141</v>
      </c>
      <c r="C21" s="96"/>
      <c r="D21" s="17">
        <v>0</v>
      </c>
      <c r="E21" s="13"/>
      <c r="F21" s="13"/>
      <c r="G21" s="13"/>
      <c r="H21" s="94"/>
    </row>
    <row r="22" spans="1:8">
      <c r="A22" s="96"/>
      <c r="B22" s="15" t="s">
        <v>142</v>
      </c>
      <c r="C22" s="96"/>
      <c r="D22" s="17">
        <v>2.6272058823529001</v>
      </c>
      <c r="E22" s="13"/>
      <c r="F22" s="13"/>
      <c r="G22" s="13"/>
      <c r="H22" s="94"/>
    </row>
    <row r="23" spans="1:8">
      <c r="A23" s="96" t="s">
        <v>147</v>
      </c>
      <c r="B23" s="15" t="s">
        <v>139</v>
      </c>
      <c r="C23" s="10"/>
      <c r="D23" s="12">
        <v>0</v>
      </c>
      <c r="E23" s="13"/>
      <c r="F23" s="13"/>
      <c r="G23" s="13"/>
      <c r="H23" s="16"/>
    </row>
    <row r="24" spans="1:8">
      <c r="A24" s="96"/>
      <c r="B24" s="15" t="s">
        <v>140</v>
      </c>
      <c r="C24" s="10"/>
      <c r="D24" s="12">
        <v>0</v>
      </c>
      <c r="E24" s="13"/>
      <c r="F24" s="13"/>
      <c r="G24" s="13"/>
      <c r="H24" s="16"/>
    </row>
    <row r="25" spans="1:8">
      <c r="A25" s="96"/>
      <c r="B25" s="15" t="s">
        <v>141</v>
      </c>
      <c r="C25" s="10"/>
      <c r="D25" s="12">
        <v>0</v>
      </c>
      <c r="E25" s="13"/>
      <c r="F25" s="13"/>
      <c r="G25" s="13"/>
      <c r="H25" s="16"/>
    </row>
    <row r="26" spans="1:8">
      <c r="A26" s="96"/>
      <c r="B26" s="15" t="s">
        <v>142</v>
      </c>
      <c r="C26" s="10"/>
      <c r="D26" s="12">
        <v>10.42823739288</v>
      </c>
      <c r="E26" s="13"/>
      <c r="F26" s="13"/>
      <c r="G26" s="13"/>
      <c r="H26" s="16"/>
    </row>
    <row r="27" spans="1:8">
      <c r="A27" s="100" t="s">
        <v>121</v>
      </c>
      <c r="B27" s="101"/>
      <c r="C27" s="96" t="s">
        <v>148</v>
      </c>
      <c r="D27" s="17">
        <v>7.8010315105267001</v>
      </c>
      <c r="E27" s="13">
        <v>0.25800000000000001</v>
      </c>
      <c r="F27" s="13" t="s">
        <v>144</v>
      </c>
      <c r="G27" s="17">
        <v>30.236556242351998</v>
      </c>
      <c r="H27" s="16"/>
    </row>
    <row r="28" spans="1:8">
      <c r="A28" s="95">
        <v>1</v>
      </c>
      <c r="B28" s="15" t="s">
        <v>139</v>
      </c>
      <c r="C28" s="96"/>
      <c r="D28" s="17">
        <v>0</v>
      </c>
      <c r="E28" s="13"/>
      <c r="F28" s="13"/>
      <c r="G28" s="13"/>
      <c r="H28" s="94" t="s">
        <v>43</v>
      </c>
    </row>
    <row r="29" spans="1:8">
      <c r="A29" s="96"/>
      <c r="B29" s="15" t="s">
        <v>140</v>
      </c>
      <c r="C29" s="96"/>
      <c r="D29" s="17">
        <v>0</v>
      </c>
      <c r="E29" s="13"/>
      <c r="F29" s="13"/>
      <c r="G29" s="13"/>
      <c r="H29" s="94"/>
    </row>
    <row r="30" spans="1:8">
      <c r="A30" s="96"/>
      <c r="B30" s="15" t="s">
        <v>141</v>
      </c>
      <c r="C30" s="96"/>
      <c r="D30" s="17">
        <v>0</v>
      </c>
      <c r="E30" s="13"/>
      <c r="F30" s="13"/>
      <c r="G30" s="13"/>
      <c r="H30" s="94"/>
    </row>
    <row r="31" spans="1:8">
      <c r="A31" s="96"/>
      <c r="B31" s="15" t="s">
        <v>142</v>
      </c>
      <c r="C31" s="96"/>
      <c r="D31" s="17">
        <v>7.8010315105267001</v>
      </c>
      <c r="E31" s="13"/>
      <c r="F31" s="13"/>
      <c r="G31" s="13"/>
      <c r="H31" s="94"/>
    </row>
    <row r="32" spans="1:8" ht="24.6">
      <c r="A32" s="98" t="s">
        <v>115</v>
      </c>
      <c r="B32" s="99"/>
      <c r="C32" s="10"/>
      <c r="D32" s="12">
        <v>195.3587183825</v>
      </c>
      <c r="E32" s="13"/>
      <c r="F32" s="13"/>
      <c r="G32" s="13"/>
      <c r="H32" s="16"/>
    </row>
    <row r="33" spans="1:8">
      <c r="A33" s="96" t="s">
        <v>149</v>
      </c>
      <c r="B33" s="15" t="s">
        <v>139</v>
      </c>
      <c r="C33" s="10"/>
      <c r="D33" s="12">
        <v>0</v>
      </c>
      <c r="E33" s="13"/>
      <c r="F33" s="13"/>
      <c r="G33" s="13"/>
      <c r="H33" s="16"/>
    </row>
    <row r="34" spans="1:8">
      <c r="A34" s="96"/>
      <c r="B34" s="15" t="s">
        <v>140</v>
      </c>
      <c r="C34" s="10"/>
      <c r="D34" s="12">
        <v>0</v>
      </c>
      <c r="E34" s="13"/>
      <c r="F34" s="13"/>
      <c r="G34" s="13"/>
      <c r="H34" s="16"/>
    </row>
    <row r="35" spans="1:8">
      <c r="A35" s="96"/>
      <c r="B35" s="15" t="s">
        <v>141</v>
      </c>
      <c r="C35" s="10"/>
      <c r="D35" s="12">
        <v>0</v>
      </c>
      <c r="E35" s="13"/>
      <c r="F35" s="13"/>
      <c r="G35" s="13"/>
      <c r="H35" s="16"/>
    </row>
    <row r="36" spans="1:8">
      <c r="A36" s="96"/>
      <c r="B36" s="15" t="s">
        <v>142</v>
      </c>
      <c r="C36" s="10"/>
      <c r="D36" s="12">
        <v>177.44216959234001</v>
      </c>
      <c r="E36" s="13"/>
      <c r="F36" s="13"/>
      <c r="G36" s="13"/>
      <c r="H36" s="16"/>
    </row>
    <row r="37" spans="1:8">
      <c r="A37" s="100" t="s">
        <v>115</v>
      </c>
      <c r="B37" s="101"/>
      <c r="C37" s="96" t="s">
        <v>143</v>
      </c>
      <c r="D37" s="17">
        <v>177.44216959234001</v>
      </c>
      <c r="E37" s="13">
        <v>4.4999999999999998E-2</v>
      </c>
      <c r="F37" s="13" t="s">
        <v>144</v>
      </c>
      <c r="G37" s="17">
        <v>3943.1593242741001</v>
      </c>
      <c r="H37" s="16"/>
    </row>
    <row r="38" spans="1:8">
      <c r="A38" s="95">
        <v>1</v>
      </c>
      <c r="B38" s="15" t="s">
        <v>139</v>
      </c>
      <c r="C38" s="96"/>
      <c r="D38" s="17">
        <v>0</v>
      </c>
      <c r="E38" s="13"/>
      <c r="F38" s="13"/>
      <c r="G38" s="13"/>
      <c r="H38" s="94" t="s">
        <v>145</v>
      </c>
    </row>
    <row r="39" spans="1:8">
      <c r="A39" s="96"/>
      <c r="B39" s="15" t="s">
        <v>140</v>
      </c>
      <c r="C39" s="96"/>
      <c r="D39" s="17">
        <v>0</v>
      </c>
      <c r="E39" s="13"/>
      <c r="F39" s="13"/>
      <c r="G39" s="13"/>
      <c r="H39" s="94"/>
    </row>
    <row r="40" spans="1:8">
      <c r="A40" s="96"/>
      <c r="B40" s="15" t="s">
        <v>141</v>
      </c>
      <c r="C40" s="96"/>
      <c r="D40" s="17">
        <v>0</v>
      </c>
      <c r="E40" s="13"/>
      <c r="F40" s="13"/>
      <c r="G40" s="13"/>
      <c r="H40" s="94"/>
    </row>
    <row r="41" spans="1:8">
      <c r="A41" s="96"/>
      <c r="B41" s="15" t="s">
        <v>142</v>
      </c>
      <c r="C41" s="96"/>
      <c r="D41" s="17">
        <v>177.44216959234001</v>
      </c>
      <c r="E41" s="13"/>
      <c r="F41" s="13"/>
      <c r="G41" s="13"/>
      <c r="H41" s="94"/>
    </row>
    <row r="42" spans="1:8">
      <c r="A42" s="96" t="s">
        <v>150</v>
      </c>
      <c r="B42" s="15" t="s">
        <v>139</v>
      </c>
      <c r="C42" s="10"/>
      <c r="D42" s="12">
        <v>0</v>
      </c>
      <c r="E42" s="13"/>
      <c r="F42" s="13"/>
      <c r="G42" s="13"/>
      <c r="H42" s="16"/>
    </row>
    <row r="43" spans="1:8">
      <c r="A43" s="96"/>
      <c r="B43" s="15" t="s">
        <v>140</v>
      </c>
      <c r="C43" s="10"/>
      <c r="D43" s="12">
        <v>0</v>
      </c>
      <c r="E43" s="13"/>
      <c r="F43" s="13"/>
      <c r="G43" s="13"/>
      <c r="H43" s="16"/>
    </row>
    <row r="44" spans="1:8">
      <c r="A44" s="96"/>
      <c r="B44" s="15" t="s">
        <v>141</v>
      </c>
      <c r="C44" s="10"/>
      <c r="D44" s="12">
        <v>0</v>
      </c>
      <c r="E44" s="13"/>
      <c r="F44" s="13"/>
      <c r="G44" s="13"/>
      <c r="H44" s="16"/>
    </row>
    <row r="45" spans="1:8">
      <c r="A45" s="96"/>
      <c r="B45" s="15" t="s">
        <v>142</v>
      </c>
      <c r="C45" s="10"/>
      <c r="D45" s="12">
        <v>195.3587183825</v>
      </c>
      <c r="E45" s="13"/>
      <c r="F45" s="13"/>
      <c r="G45" s="13"/>
      <c r="H45" s="16"/>
    </row>
    <row r="46" spans="1:8">
      <c r="A46" s="100" t="s">
        <v>115</v>
      </c>
      <c r="B46" s="101"/>
      <c r="C46" s="96" t="s">
        <v>151</v>
      </c>
      <c r="D46" s="17">
        <v>17.916548790166999</v>
      </c>
      <c r="E46" s="13">
        <v>1.9000000000000001E-4</v>
      </c>
      <c r="F46" s="13" t="s">
        <v>152</v>
      </c>
      <c r="G46" s="17">
        <v>94297.625211403007</v>
      </c>
      <c r="H46" s="16"/>
    </row>
    <row r="47" spans="1:8">
      <c r="A47" s="95">
        <v>1</v>
      </c>
      <c r="B47" s="15" t="s">
        <v>139</v>
      </c>
      <c r="C47" s="96"/>
      <c r="D47" s="17">
        <v>0</v>
      </c>
      <c r="E47" s="13"/>
      <c r="F47" s="13"/>
      <c r="G47" s="13"/>
      <c r="H47" s="94" t="s">
        <v>45</v>
      </c>
    </row>
    <row r="48" spans="1:8">
      <c r="A48" s="96"/>
      <c r="B48" s="15" t="s">
        <v>140</v>
      </c>
      <c r="C48" s="96"/>
      <c r="D48" s="17">
        <v>0</v>
      </c>
      <c r="E48" s="13"/>
      <c r="F48" s="13"/>
      <c r="G48" s="13"/>
      <c r="H48" s="94"/>
    </row>
    <row r="49" spans="1:8">
      <c r="A49" s="96"/>
      <c r="B49" s="15" t="s">
        <v>141</v>
      </c>
      <c r="C49" s="96"/>
      <c r="D49" s="17">
        <v>0</v>
      </c>
      <c r="E49" s="13"/>
      <c r="F49" s="13"/>
      <c r="G49" s="13"/>
      <c r="H49" s="94"/>
    </row>
    <row r="50" spans="1:8">
      <c r="A50" s="96"/>
      <c r="B50" s="15" t="s">
        <v>142</v>
      </c>
      <c r="C50" s="96"/>
      <c r="D50" s="17">
        <v>17.916548790166999</v>
      </c>
      <c r="E50" s="13"/>
      <c r="F50" s="13"/>
      <c r="G50" s="13"/>
      <c r="H50" s="94"/>
    </row>
    <row r="51" spans="1:8" ht="24.6">
      <c r="A51" s="98" t="s">
        <v>43</v>
      </c>
      <c r="B51" s="99"/>
      <c r="C51" s="10"/>
      <c r="D51" s="12">
        <v>2565.5538643124</v>
      </c>
      <c r="E51" s="13"/>
      <c r="F51" s="13"/>
      <c r="G51" s="13"/>
      <c r="H51" s="16"/>
    </row>
    <row r="52" spans="1:8">
      <c r="A52" s="96" t="s">
        <v>153</v>
      </c>
      <c r="B52" s="15" t="s">
        <v>139</v>
      </c>
      <c r="C52" s="10"/>
      <c r="D52" s="12">
        <v>2401.9759848260001</v>
      </c>
      <c r="E52" s="13"/>
      <c r="F52" s="13"/>
      <c r="G52" s="13"/>
      <c r="H52" s="16"/>
    </row>
    <row r="53" spans="1:8">
      <c r="A53" s="96"/>
      <c r="B53" s="15" t="s">
        <v>140</v>
      </c>
      <c r="C53" s="10"/>
      <c r="D53" s="12">
        <v>163.57787948635999</v>
      </c>
      <c r="E53" s="13"/>
      <c r="F53" s="13"/>
      <c r="G53" s="13"/>
      <c r="H53" s="16"/>
    </row>
    <row r="54" spans="1:8">
      <c r="A54" s="96"/>
      <c r="B54" s="15" t="s">
        <v>141</v>
      </c>
      <c r="C54" s="10"/>
      <c r="D54" s="12">
        <v>0</v>
      </c>
      <c r="E54" s="13"/>
      <c r="F54" s="13"/>
      <c r="G54" s="13"/>
      <c r="H54" s="16"/>
    </row>
    <row r="55" spans="1:8">
      <c r="A55" s="96"/>
      <c r="B55" s="15" t="s">
        <v>142</v>
      </c>
      <c r="C55" s="10"/>
      <c r="D55" s="12">
        <v>0</v>
      </c>
      <c r="E55" s="13"/>
      <c r="F55" s="13"/>
      <c r="G55" s="13"/>
      <c r="H55" s="16"/>
    </row>
    <row r="56" spans="1:8">
      <c r="A56" s="100" t="s">
        <v>119</v>
      </c>
      <c r="B56" s="101"/>
      <c r="C56" s="96" t="s">
        <v>148</v>
      </c>
      <c r="D56" s="17">
        <v>2565.5538643124</v>
      </c>
      <c r="E56" s="13">
        <v>0.25800000000000001</v>
      </c>
      <c r="F56" s="13" t="s">
        <v>144</v>
      </c>
      <c r="G56" s="17">
        <v>9944.007226017</v>
      </c>
      <c r="H56" s="16"/>
    </row>
    <row r="57" spans="1:8">
      <c r="A57" s="95">
        <v>1</v>
      </c>
      <c r="B57" s="15" t="s">
        <v>139</v>
      </c>
      <c r="C57" s="96"/>
      <c r="D57" s="17">
        <v>2401.9759848260001</v>
      </c>
      <c r="E57" s="13"/>
      <c r="F57" s="13"/>
      <c r="G57" s="13"/>
      <c r="H57" s="94" t="s">
        <v>43</v>
      </c>
    </row>
    <row r="58" spans="1:8">
      <c r="A58" s="96"/>
      <c r="B58" s="15" t="s">
        <v>140</v>
      </c>
      <c r="C58" s="96"/>
      <c r="D58" s="17">
        <v>163.57787948635999</v>
      </c>
      <c r="E58" s="13"/>
      <c r="F58" s="13"/>
      <c r="G58" s="13"/>
      <c r="H58" s="94"/>
    </row>
    <row r="59" spans="1:8">
      <c r="A59" s="96"/>
      <c r="B59" s="15" t="s">
        <v>141</v>
      </c>
      <c r="C59" s="96"/>
      <c r="D59" s="17">
        <v>0</v>
      </c>
      <c r="E59" s="13"/>
      <c r="F59" s="13"/>
      <c r="G59" s="13"/>
      <c r="H59" s="94"/>
    </row>
    <row r="60" spans="1:8">
      <c r="A60" s="96"/>
      <c r="B60" s="15" t="s">
        <v>142</v>
      </c>
      <c r="C60" s="96"/>
      <c r="D60" s="17">
        <v>0</v>
      </c>
      <c r="E60" s="13"/>
      <c r="F60" s="13"/>
      <c r="G60" s="13"/>
      <c r="H60" s="94"/>
    </row>
    <row r="61" spans="1:8" ht="24.6">
      <c r="A61" s="98" t="s">
        <v>86</v>
      </c>
      <c r="B61" s="99"/>
      <c r="C61" s="10"/>
      <c r="D61" s="12">
        <v>147.87985962824001</v>
      </c>
      <c r="E61" s="13"/>
      <c r="F61" s="13"/>
      <c r="G61" s="13"/>
      <c r="H61" s="16"/>
    </row>
    <row r="62" spans="1:8">
      <c r="A62" s="96" t="s">
        <v>154</v>
      </c>
      <c r="B62" s="15" t="s">
        <v>139</v>
      </c>
      <c r="C62" s="10"/>
      <c r="D62" s="12">
        <v>0</v>
      </c>
      <c r="E62" s="13"/>
      <c r="F62" s="13"/>
      <c r="G62" s="13"/>
      <c r="H62" s="16"/>
    </row>
    <row r="63" spans="1:8">
      <c r="A63" s="96"/>
      <c r="B63" s="15" t="s">
        <v>140</v>
      </c>
      <c r="C63" s="10"/>
      <c r="D63" s="12">
        <v>0</v>
      </c>
      <c r="E63" s="13"/>
      <c r="F63" s="13"/>
      <c r="G63" s="13"/>
      <c r="H63" s="16"/>
    </row>
    <row r="64" spans="1:8">
      <c r="A64" s="96"/>
      <c r="B64" s="15" t="s">
        <v>141</v>
      </c>
      <c r="C64" s="10"/>
      <c r="D64" s="12">
        <v>0</v>
      </c>
      <c r="E64" s="13"/>
      <c r="F64" s="13"/>
      <c r="G64" s="13"/>
      <c r="H64" s="16"/>
    </row>
    <row r="65" spans="1:8">
      <c r="A65" s="96"/>
      <c r="B65" s="15" t="s">
        <v>142</v>
      </c>
      <c r="C65" s="10"/>
      <c r="D65" s="12">
        <v>147.87985962824001</v>
      </c>
      <c r="E65" s="13"/>
      <c r="F65" s="13"/>
      <c r="G65" s="13"/>
      <c r="H65" s="16"/>
    </row>
    <row r="66" spans="1:8">
      <c r="A66" s="100" t="s">
        <v>86</v>
      </c>
      <c r="B66" s="101"/>
      <c r="C66" s="96" t="s">
        <v>148</v>
      </c>
      <c r="D66" s="17">
        <v>147.87985962824001</v>
      </c>
      <c r="E66" s="13">
        <v>0.25800000000000001</v>
      </c>
      <c r="F66" s="13" t="s">
        <v>144</v>
      </c>
      <c r="G66" s="17">
        <v>573.17775049705995</v>
      </c>
      <c r="H66" s="16"/>
    </row>
    <row r="67" spans="1:8">
      <c r="A67" s="95">
        <v>1</v>
      </c>
      <c r="B67" s="15" t="s">
        <v>139</v>
      </c>
      <c r="C67" s="96"/>
      <c r="D67" s="17">
        <v>0</v>
      </c>
      <c r="E67" s="13"/>
      <c r="F67" s="13"/>
      <c r="G67" s="13"/>
      <c r="H67" s="94" t="s">
        <v>43</v>
      </c>
    </row>
    <row r="68" spans="1:8">
      <c r="A68" s="96"/>
      <c r="B68" s="15" t="s">
        <v>140</v>
      </c>
      <c r="C68" s="96"/>
      <c r="D68" s="17">
        <v>0</v>
      </c>
      <c r="E68" s="13"/>
      <c r="F68" s="13"/>
      <c r="G68" s="13"/>
      <c r="H68" s="94"/>
    </row>
    <row r="69" spans="1:8">
      <c r="A69" s="96"/>
      <c r="B69" s="15" t="s">
        <v>141</v>
      </c>
      <c r="C69" s="96"/>
      <c r="D69" s="17">
        <v>0</v>
      </c>
      <c r="E69" s="13"/>
      <c r="F69" s="13"/>
      <c r="G69" s="13"/>
      <c r="H69" s="94"/>
    </row>
    <row r="70" spans="1:8">
      <c r="A70" s="96"/>
      <c r="B70" s="15" t="s">
        <v>142</v>
      </c>
      <c r="C70" s="96"/>
      <c r="D70" s="17">
        <v>147.87985962824001</v>
      </c>
      <c r="E70" s="13"/>
      <c r="F70" s="13"/>
      <c r="G70" s="13"/>
      <c r="H70" s="94"/>
    </row>
    <row r="71" spans="1:8" ht="24.6">
      <c r="A71" s="98" t="s">
        <v>45</v>
      </c>
      <c r="B71" s="99"/>
      <c r="C71" s="10"/>
      <c r="D71" s="12">
        <v>340.33253394712</v>
      </c>
      <c r="E71" s="13"/>
      <c r="F71" s="13"/>
      <c r="G71" s="13"/>
      <c r="H71" s="16"/>
    </row>
    <row r="72" spans="1:8">
      <c r="A72" s="96" t="s">
        <v>155</v>
      </c>
      <c r="B72" s="15" t="s">
        <v>139</v>
      </c>
      <c r="C72" s="10"/>
      <c r="D72" s="12">
        <v>111.52646206439999</v>
      </c>
      <c r="E72" s="13"/>
      <c r="F72" s="13"/>
      <c r="G72" s="13"/>
      <c r="H72" s="16"/>
    </row>
    <row r="73" spans="1:8">
      <c r="A73" s="96"/>
      <c r="B73" s="15" t="s">
        <v>140</v>
      </c>
      <c r="C73" s="10"/>
      <c r="D73" s="12">
        <v>222.58202834142</v>
      </c>
      <c r="E73" s="13"/>
      <c r="F73" s="13"/>
      <c r="G73" s="13"/>
      <c r="H73" s="16"/>
    </row>
    <row r="74" spans="1:8">
      <c r="A74" s="96"/>
      <c r="B74" s="15" t="s">
        <v>141</v>
      </c>
      <c r="C74" s="10"/>
      <c r="D74" s="12">
        <v>0</v>
      </c>
      <c r="E74" s="13"/>
      <c r="F74" s="13"/>
      <c r="G74" s="13"/>
      <c r="H74" s="16"/>
    </row>
    <row r="75" spans="1:8">
      <c r="A75" s="96"/>
      <c r="B75" s="15" t="s">
        <v>142</v>
      </c>
      <c r="C75" s="10"/>
      <c r="D75" s="12">
        <v>0</v>
      </c>
      <c r="E75" s="13"/>
      <c r="F75" s="13"/>
      <c r="G75" s="13"/>
      <c r="H75" s="16"/>
    </row>
    <row r="76" spans="1:8">
      <c r="A76" s="100" t="s">
        <v>125</v>
      </c>
      <c r="B76" s="101"/>
      <c r="C76" s="96" t="s">
        <v>151</v>
      </c>
      <c r="D76" s="17">
        <v>334.10849040582002</v>
      </c>
      <c r="E76" s="13">
        <v>1.9000000000000001E-4</v>
      </c>
      <c r="F76" s="13" t="s">
        <v>152</v>
      </c>
      <c r="G76" s="17">
        <v>1758465.7389779999</v>
      </c>
      <c r="H76" s="16"/>
    </row>
    <row r="77" spans="1:8">
      <c r="A77" s="95">
        <v>1</v>
      </c>
      <c r="B77" s="15" t="s">
        <v>139</v>
      </c>
      <c r="C77" s="96"/>
      <c r="D77" s="17">
        <v>111.52646206439999</v>
      </c>
      <c r="E77" s="13"/>
      <c r="F77" s="13"/>
      <c r="G77" s="13"/>
      <c r="H77" s="94" t="s">
        <v>45</v>
      </c>
    </row>
    <row r="78" spans="1:8">
      <c r="A78" s="96"/>
      <c r="B78" s="15" t="s">
        <v>140</v>
      </c>
      <c r="C78" s="96"/>
      <c r="D78" s="17">
        <v>222.58202834142</v>
      </c>
      <c r="E78" s="13"/>
      <c r="F78" s="13"/>
      <c r="G78" s="13"/>
      <c r="H78" s="94"/>
    </row>
    <row r="79" spans="1:8">
      <c r="A79" s="96"/>
      <c r="B79" s="15" t="s">
        <v>141</v>
      </c>
      <c r="C79" s="96"/>
      <c r="D79" s="17">
        <v>0</v>
      </c>
      <c r="E79" s="13"/>
      <c r="F79" s="13"/>
      <c r="G79" s="13"/>
      <c r="H79" s="94"/>
    </row>
    <row r="80" spans="1:8">
      <c r="A80" s="96"/>
      <c r="B80" s="15" t="s">
        <v>142</v>
      </c>
      <c r="C80" s="96"/>
      <c r="D80" s="17">
        <v>0</v>
      </c>
      <c r="E80" s="13"/>
      <c r="F80" s="13"/>
      <c r="G80" s="13"/>
      <c r="H80" s="94"/>
    </row>
    <row r="81" spans="1:8">
      <c r="A81" s="96" t="s">
        <v>156</v>
      </c>
      <c r="B81" s="15" t="s">
        <v>139</v>
      </c>
      <c r="C81" s="10"/>
      <c r="D81" s="12">
        <v>111.52646206439999</v>
      </c>
      <c r="E81" s="13"/>
      <c r="F81" s="13"/>
      <c r="G81" s="13"/>
      <c r="H81" s="16"/>
    </row>
    <row r="82" spans="1:8">
      <c r="A82" s="96"/>
      <c r="B82" s="15" t="s">
        <v>140</v>
      </c>
      <c r="C82" s="10"/>
      <c r="D82" s="12">
        <v>222.58202834142</v>
      </c>
      <c r="E82" s="13"/>
      <c r="F82" s="13"/>
      <c r="G82" s="13"/>
      <c r="H82" s="16"/>
    </row>
    <row r="83" spans="1:8">
      <c r="A83" s="96"/>
      <c r="B83" s="15" t="s">
        <v>141</v>
      </c>
      <c r="C83" s="10"/>
      <c r="D83" s="12">
        <v>0</v>
      </c>
      <c r="E83" s="13"/>
      <c r="F83" s="13"/>
      <c r="G83" s="13"/>
      <c r="H83" s="16"/>
    </row>
    <row r="84" spans="1:8">
      <c r="A84" s="96"/>
      <c r="B84" s="15" t="s">
        <v>142</v>
      </c>
      <c r="C84" s="10"/>
      <c r="D84" s="12">
        <v>6.2240435413022999</v>
      </c>
      <c r="E84" s="13"/>
      <c r="F84" s="13"/>
      <c r="G84" s="13"/>
      <c r="H84" s="16"/>
    </row>
    <row r="85" spans="1:8">
      <c r="A85" s="100" t="s">
        <v>128</v>
      </c>
      <c r="B85" s="101"/>
      <c r="C85" s="96" t="s">
        <v>151</v>
      </c>
      <c r="D85" s="17">
        <v>6.2240435413022999</v>
      </c>
      <c r="E85" s="13">
        <v>1.9000000000000001E-4</v>
      </c>
      <c r="F85" s="13" t="s">
        <v>152</v>
      </c>
      <c r="G85" s="17">
        <v>32758.123901591</v>
      </c>
      <c r="H85" s="16"/>
    </row>
    <row r="86" spans="1:8">
      <c r="A86" s="95">
        <v>1</v>
      </c>
      <c r="B86" s="15" t="s">
        <v>139</v>
      </c>
      <c r="C86" s="96"/>
      <c r="D86" s="17">
        <v>0</v>
      </c>
      <c r="E86" s="13"/>
      <c r="F86" s="13"/>
      <c r="G86" s="13"/>
      <c r="H86" s="94" t="s">
        <v>45</v>
      </c>
    </row>
    <row r="87" spans="1:8">
      <c r="A87" s="96"/>
      <c r="B87" s="15" t="s">
        <v>140</v>
      </c>
      <c r="C87" s="96"/>
      <c r="D87" s="17">
        <v>0</v>
      </c>
      <c r="E87" s="13"/>
      <c r="F87" s="13"/>
      <c r="G87" s="13"/>
      <c r="H87" s="94"/>
    </row>
    <row r="88" spans="1:8">
      <c r="A88" s="96"/>
      <c r="B88" s="15" t="s">
        <v>141</v>
      </c>
      <c r="C88" s="96"/>
      <c r="D88" s="17">
        <v>0</v>
      </c>
      <c r="E88" s="13"/>
      <c r="F88" s="13"/>
      <c r="G88" s="13"/>
      <c r="H88" s="94"/>
    </row>
    <row r="89" spans="1:8">
      <c r="A89" s="96"/>
      <c r="B89" s="15" t="s">
        <v>142</v>
      </c>
      <c r="C89" s="96"/>
      <c r="D89" s="17">
        <v>6.2240435413022999</v>
      </c>
      <c r="E89" s="13"/>
      <c r="F89" s="13"/>
      <c r="G89" s="13"/>
      <c r="H89" s="94"/>
    </row>
    <row r="90" spans="1:8">
      <c r="A90" s="18"/>
      <c r="C90" s="18"/>
      <c r="D90" s="7"/>
      <c r="E90" s="7"/>
      <c r="F90" s="7"/>
      <c r="G90" s="7"/>
      <c r="H90" s="19"/>
    </row>
    <row r="92" spans="1:8">
      <c r="A92" s="97" t="s">
        <v>157</v>
      </c>
      <c r="B92" s="97"/>
      <c r="C92" s="97"/>
      <c r="D92" s="97"/>
      <c r="E92" s="97"/>
      <c r="F92" s="97"/>
      <c r="G92" s="97"/>
      <c r="H92" s="97"/>
    </row>
    <row r="93" spans="1:8">
      <c r="A93" s="97" t="s">
        <v>158</v>
      </c>
      <c r="B93" s="97"/>
      <c r="C93" s="97"/>
      <c r="D93" s="97"/>
      <c r="E93" s="97"/>
      <c r="F93" s="97"/>
      <c r="G93" s="97"/>
      <c r="H93" s="97"/>
    </row>
  </sheetData>
  <mergeCells count="53">
    <mergeCell ref="A3:B3"/>
    <mergeCell ref="A8:B8"/>
    <mergeCell ref="A13:B13"/>
    <mergeCell ref="A18:B18"/>
    <mergeCell ref="A27:B27"/>
    <mergeCell ref="A77:A80"/>
    <mergeCell ref="A81:A84"/>
    <mergeCell ref="A32:B32"/>
    <mergeCell ref="A37:B37"/>
    <mergeCell ref="A46:B46"/>
    <mergeCell ref="A51:B51"/>
    <mergeCell ref="A56:B56"/>
    <mergeCell ref="A92:H92"/>
    <mergeCell ref="A93:H93"/>
    <mergeCell ref="A4:A7"/>
    <mergeCell ref="A9:A12"/>
    <mergeCell ref="A14:A17"/>
    <mergeCell ref="A19:A22"/>
    <mergeCell ref="A23:A26"/>
    <mergeCell ref="A28:A31"/>
    <mergeCell ref="A33:A36"/>
    <mergeCell ref="A38:A41"/>
    <mergeCell ref="A42:A45"/>
    <mergeCell ref="A47:A50"/>
    <mergeCell ref="A52:A55"/>
    <mergeCell ref="A57:A60"/>
    <mergeCell ref="A62:A65"/>
    <mergeCell ref="A67:A70"/>
    <mergeCell ref="A86:A89"/>
    <mergeCell ref="C8:C12"/>
    <mergeCell ref="C18:C22"/>
    <mergeCell ref="C27:C31"/>
    <mergeCell ref="C37:C41"/>
    <mergeCell ref="C46:C50"/>
    <mergeCell ref="C56:C60"/>
    <mergeCell ref="C66:C70"/>
    <mergeCell ref="C76:C80"/>
    <mergeCell ref="C85:C89"/>
    <mergeCell ref="A61:B61"/>
    <mergeCell ref="A66:B66"/>
    <mergeCell ref="A71:B71"/>
    <mergeCell ref="A76:B76"/>
    <mergeCell ref="A85:B85"/>
    <mergeCell ref="A72:A75"/>
    <mergeCell ref="H57:H60"/>
    <mergeCell ref="H67:H70"/>
    <mergeCell ref="H77:H80"/>
    <mergeCell ref="H86:H89"/>
    <mergeCell ref="H9:H12"/>
    <mergeCell ref="H19:H22"/>
    <mergeCell ref="H28:H31"/>
    <mergeCell ref="H38:H41"/>
    <mergeCell ref="H47:H50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10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159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160</v>
      </c>
      <c r="B3" s="2" t="s">
        <v>161</v>
      </c>
      <c r="C3" s="2" t="s">
        <v>162</v>
      </c>
      <c r="D3" s="2" t="s">
        <v>163</v>
      </c>
      <c r="E3" s="2" t="s">
        <v>164</v>
      </c>
      <c r="F3" s="2" t="s">
        <v>165</v>
      </c>
      <c r="G3" s="2" t="s">
        <v>166</v>
      </c>
      <c r="H3" s="2" t="s">
        <v>167</v>
      </c>
    </row>
    <row r="4" spans="1:8" ht="39" hidden="1" customHeight="1">
      <c r="A4" s="3" t="s">
        <v>168</v>
      </c>
      <c r="B4" s="4" t="s">
        <v>144</v>
      </c>
      <c r="C4" s="5">
        <v>0.22897058823529001</v>
      </c>
      <c r="D4" s="5">
        <v>1662.7573397988001</v>
      </c>
      <c r="E4" s="4">
        <v>0.4</v>
      </c>
      <c r="F4" s="4"/>
      <c r="G4" s="5">
        <v>380.72252618627999</v>
      </c>
      <c r="H4" s="6"/>
    </row>
    <row r="5" spans="1:8" ht="39" hidden="1" customHeight="1">
      <c r="A5" s="3" t="s">
        <v>169</v>
      </c>
      <c r="B5" s="4" t="s">
        <v>144</v>
      </c>
      <c r="C5" s="5">
        <v>1.3235294117647E-2</v>
      </c>
      <c r="D5" s="5">
        <v>1363.9187907776</v>
      </c>
      <c r="E5" s="4">
        <v>0.4</v>
      </c>
      <c r="F5" s="4"/>
      <c r="G5" s="5">
        <v>18.051866348527</v>
      </c>
      <c r="H5" s="6"/>
    </row>
    <row r="6" spans="1:8" ht="39" hidden="1" customHeight="1">
      <c r="A6" s="3" t="s">
        <v>170</v>
      </c>
      <c r="B6" s="4" t="s">
        <v>144</v>
      </c>
      <c r="C6" s="5">
        <v>0.19985294117647001</v>
      </c>
      <c r="D6" s="5">
        <v>1049.6719013825</v>
      </c>
      <c r="E6" s="4">
        <v>0.4</v>
      </c>
      <c r="F6" s="4"/>
      <c r="G6" s="5">
        <v>209.78001676158999</v>
      </c>
      <c r="H6" s="6"/>
    </row>
    <row r="7" spans="1:8" ht="39" customHeight="1">
      <c r="A7" s="3" t="s">
        <v>171</v>
      </c>
      <c r="B7" s="4" t="s">
        <v>144</v>
      </c>
      <c r="C7" s="5">
        <v>4.4999999999999998E-2</v>
      </c>
      <c r="D7" s="5">
        <v>6808.6826035618997</v>
      </c>
      <c r="E7" s="4">
        <v>0.4</v>
      </c>
      <c r="F7" s="3" t="s">
        <v>171</v>
      </c>
      <c r="G7" s="5">
        <v>306.39071716029002</v>
      </c>
      <c r="H7" s="6" t="s">
        <v>176</v>
      </c>
    </row>
    <row r="8" spans="1:8" ht="39" customHeight="1">
      <c r="A8" s="3" t="s">
        <v>174</v>
      </c>
      <c r="B8" s="4" t="s">
        <v>144</v>
      </c>
      <c r="C8" s="5">
        <v>0.37047187500000001</v>
      </c>
      <c r="D8" s="5">
        <v>5103.9171675885</v>
      </c>
      <c r="E8" s="4">
        <v>0.4</v>
      </c>
      <c r="F8" s="3" t="s">
        <v>174</v>
      </c>
      <c r="G8" s="5">
        <v>1890.8577629212</v>
      </c>
      <c r="H8" s="6" t="s">
        <v>175</v>
      </c>
    </row>
    <row r="9" spans="1:8" ht="39" hidden="1" customHeight="1">
      <c r="A9" s="3" t="s">
        <v>172</v>
      </c>
      <c r="B9" s="4" t="s">
        <v>144</v>
      </c>
      <c r="C9" s="5">
        <v>0.10803749999999999</v>
      </c>
      <c r="D9" s="5">
        <v>818.22700652441995</v>
      </c>
      <c r="E9" s="4">
        <v>6</v>
      </c>
      <c r="F9" s="4"/>
      <c r="G9" s="5">
        <v>88.399200217382003</v>
      </c>
      <c r="H9" s="6"/>
    </row>
    <row r="10" spans="1:8" ht="39" hidden="1" customHeight="1">
      <c r="A10" s="3" t="s">
        <v>173</v>
      </c>
      <c r="B10" s="4" t="s">
        <v>144</v>
      </c>
      <c r="C10" s="5">
        <v>6.3605150214591996E-2</v>
      </c>
      <c r="D10" s="5">
        <v>2121.4564905951001</v>
      </c>
      <c r="E10" s="4">
        <v>10</v>
      </c>
      <c r="F10" s="4"/>
      <c r="G10" s="5">
        <v>134.93555875801999</v>
      </c>
      <c r="H10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0"/>
  <sheetViews>
    <sheetView topLeftCell="C67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9" t="s">
        <v>177</v>
      </c>
      <c r="B13" s="89"/>
      <c r="C13" s="89"/>
      <c r="D13" s="89"/>
      <c r="E13" s="89"/>
      <c r="F13" s="89"/>
      <c r="G13" s="89"/>
      <c r="H13" s="89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29</v>
      </c>
      <c r="C18" s="93" t="s">
        <v>30</v>
      </c>
      <c r="D18" s="90" t="s">
        <v>31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1771.8352941175999</v>
      </c>
      <c r="E25" s="41">
        <v>116.25882352940999</v>
      </c>
      <c r="F25" s="41">
        <v>0</v>
      </c>
      <c r="G25" s="41">
        <v>0</v>
      </c>
      <c r="H25" s="41">
        <v>1888.0941176470999</v>
      </c>
    </row>
    <row r="26" spans="1:8" ht="31.2">
      <c r="A26" s="2">
        <v>2</v>
      </c>
      <c r="B26" s="2" t="s">
        <v>42</v>
      </c>
      <c r="C26" s="42" t="s">
        <v>43</v>
      </c>
      <c r="D26" s="41">
        <v>2401.9759848260001</v>
      </c>
      <c r="E26" s="41">
        <v>163.57787948635999</v>
      </c>
      <c r="F26" s="41">
        <v>0</v>
      </c>
      <c r="G26" s="41">
        <v>0</v>
      </c>
      <c r="H26" s="41">
        <v>2565.5538643124</v>
      </c>
    </row>
    <row r="27" spans="1:8" ht="31.2">
      <c r="A27" s="2">
        <v>3</v>
      </c>
      <c r="B27" s="2" t="s">
        <v>44</v>
      </c>
      <c r="C27" s="42" t="s">
        <v>45</v>
      </c>
      <c r="D27" s="41">
        <v>111.52646206439999</v>
      </c>
      <c r="E27" s="41">
        <v>232.72807192243999</v>
      </c>
      <c r="F27" s="41">
        <v>0</v>
      </c>
      <c r="G27" s="41">
        <v>0</v>
      </c>
      <c r="H27" s="41">
        <v>344.25453398683999</v>
      </c>
    </row>
    <row r="28" spans="1:8">
      <c r="A28" s="2"/>
      <c r="B28" s="33"/>
      <c r="C28" s="33" t="s">
        <v>46</v>
      </c>
      <c r="D28" s="41">
        <v>4285.3377410081002</v>
      </c>
      <c r="E28" s="41">
        <v>512.56477493821001</v>
      </c>
      <c r="F28" s="41">
        <v>0</v>
      </c>
      <c r="G28" s="41">
        <v>0</v>
      </c>
      <c r="H28" s="41">
        <v>4797.9025159462999</v>
      </c>
    </row>
    <row r="29" spans="1:8">
      <c r="A29" s="2"/>
      <c r="B29" s="33"/>
      <c r="C29" s="44" t="s">
        <v>47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48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49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50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51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52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53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54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55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56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57</v>
      </c>
      <c r="D44" s="41">
        <v>4285.3377410081002</v>
      </c>
      <c r="E44" s="41">
        <v>512.56477493821001</v>
      </c>
      <c r="F44" s="41">
        <v>0</v>
      </c>
      <c r="G44" s="41">
        <v>0</v>
      </c>
      <c r="H44" s="41">
        <v>4797.9025159462999</v>
      </c>
    </row>
    <row r="45" spans="1:8">
      <c r="A45" s="2"/>
      <c r="B45" s="33"/>
      <c r="C45" s="44" t="s">
        <v>58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59</v>
      </c>
      <c r="C46" s="42" t="s">
        <v>60</v>
      </c>
      <c r="D46" s="41">
        <v>35.436705882353003</v>
      </c>
      <c r="E46" s="41">
        <v>2.3251764705881999</v>
      </c>
      <c r="F46" s="41">
        <v>0</v>
      </c>
      <c r="G46" s="41">
        <v>0</v>
      </c>
      <c r="H46" s="41">
        <v>37.761882352941001</v>
      </c>
    </row>
    <row r="47" spans="1:8" ht="31.2">
      <c r="A47" s="2">
        <v>5</v>
      </c>
      <c r="B47" s="2" t="s">
        <v>59</v>
      </c>
      <c r="C47" s="42" t="s">
        <v>61</v>
      </c>
      <c r="D47" s="41">
        <v>48.039519696520003</v>
      </c>
      <c r="E47" s="41">
        <v>3.2715575897272</v>
      </c>
      <c r="F47" s="41">
        <v>0</v>
      </c>
      <c r="G47" s="41">
        <v>0</v>
      </c>
      <c r="H47" s="41">
        <v>51.311077286248</v>
      </c>
    </row>
    <row r="48" spans="1:8" ht="31.2">
      <c r="A48" s="2">
        <v>6</v>
      </c>
      <c r="B48" s="2" t="s">
        <v>59</v>
      </c>
      <c r="C48" s="42" t="s">
        <v>62</v>
      </c>
      <c r="D48" s="41">
        <v>2.78816155161</v>
      </c>
      <c r="E48" s="41">
        <v>5.8182017980612004</v>
      </c>
      <c r="F48" s="41">
        <v>0</v>
      </c>
      <c r="G48" s="41">
        <v>0</v>
      </c>
      <c r="H48" s="41">
        <v>8.6063633496712004</v>
      </c>
    </row>
    <row r="49" spans="1:8">
      <c r="A49" s="2"/>
      <c r="B49" s="33"/>
      <c r="C49" s="33" t="s">
        <v>63</v>
      </c>
      <c r="D49" s="41">
        <v>86.264387130483001</v>
      </c>
      <c r="E49" s="41">
        <v>11.414935858377</v>
      </c>
      <c r="F49" s="41">
        <v>0</v>
      </c>
      <c r="G49" s="41">
        <v>0</v>
      </c>
      <c r="H49" s="41">
        <v>97.679322988859994</v>
      </c>
    </row>
    <row r="50" spans="1:8">
      <c r="A50" s="2"/>
      <c r="B50" s="33"/>
      <c r="C50" s="33" t="s">
        <v>64</v>
      </c>
      <c r="D50" s="41">
        <v>4371.6021281385001</v>
      </c>
      <c r="E50" s="41">
        <v>523.97971079658998</v>
      </c>
      <c r="F50" s="41">
        <v>0</v>
      </c>
      <c r="G50" s="41">
        <v>0</v>
      </c>
      <c r="H50" s="41">
        <v>4895.5818389350998</v>
      </c>
    </row>
    <row r="51" spans="1:8">
      <c r="A51" s="2"/>
      <c r="B51" s="33"/>
      <c r="C51" s="33" t="s">
        <v>65</v>
      </c>
      <c r="D51" s="41"/>
      <c r="E51" s="41"/>
      <c r="F51" s="41"/>
      <c r="G51" s="41"/>
      <c r="H51" s="41"/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2.6272058823529001</v>
      </c>
      <c r="H52" s="41">
        <v>2.6272058823529001</v>
      </c>
    </row>
    <row r="53" spans="1:8" ht="31.2">
      <c r="A53" s="2">
        <v>8</v>
      </c>
      <c r="B53" s="2" t="s">
        <v>68</v>
      </c>
      <c r="C53" s="48" t="s">
        <v>69</v>
      </c>
      <c r="D53" s="41">
        <v>47.1697992</v>
      </c>
      <c r="E53" s="41">
        <v>3.0950424000000001</v>
      </c>
      <c r="F53" s="41">
        <v>0</v>
      </c>
      <c r="G53" s="41">
        <v>1.7272058823529</v>
      </c>
      <c r="H53" s="41">
        <v>51.992047482353001</v>
      </c>
    </row>
    <row r="54" spans="1:8">
      <c r="A54" s="2">
        <v>9</v>
      </c>
      <c r="B54" s="2"/>
      <c r="C54" s="48" t="s">
        <v>70</v>
      </c>
      <c r="D54" s="41">
        <v>0</v>
      </c>
      <c r="E54" s="41">
        <v>0</v>
      </c>
      <c r="F54" s="41">
        <v>0</v>
      </c>
      <c r="G54" s="41">
        <v>88.180519005167994</v>
      </c>
      <c r="H54" s="41">
        <v>88.180519005167994</v>
      </c>
    </row>
    <row r="55" spans="1:8">
      <c r="A55" s="2">
        <v>10</v>
      </c>
      <c r="B55" s="2" t="s">
        <v>71</v>
      </c>
      <c r="C55" s="48" t="s">
        <v>72</v>
      </c>
      <c r="D55" s="41">
        <v>0</v>
      </c>
      <c r="E55" s="41">
        <v>0</v>
      </c>
      <c r="F55" s="41">
        <v>0</v>
      </c>
      <c r="G55" s="41">
        <v>7.8010315105267001</v>
      </c>
      <c r="H55" s="41">
        <v>7.8010315105267001</v>
      </c>
    </row>
    <row r="56" spans="1:8" ht="31.2">
      <c r="A56" s="2">
        <v>11</v>
      </c>
      <c r="B56" s="2" t="s">
        <v>68</v>
      </c>
      <c r="C56" s="48" t="s">
        <v>73</v>
      </c>
      <c r="D56" s="41">
        <v>63.945404668039998</v>
      </c>
      <c r="E56" s="41">
        <v>4.3547703076859001</v>
      </c>
      <c r="F56" s="41">
        <v>0</v>
      </c>
      <c r="G56" s="41">
        <v>0</v>
      </c>
      <c r="H56" s="41">
        <v>68.300174975725994</v>
      </c>
    </row>
    <row r="57" spans="1:8">
      <c r="A57" s="2">
        <v>12</v>
      </c>
      <c r="B57" s="2" t="s">
        <v>74</v>
      </c>
      <c r="C57" s="48" t="s">
        <v>75</v>
      </c>
      <c r="D57" s="41">
        <v>0</v>
      </c>
      <c r="E57" s="41">
        <v>0</v>
      </c>
      <c r="F57" s="41">
        <v>0</v>
      </c>
      <c r="G57" s="41">
        <v>44.285676065952003</v>
      </c>
      <c r="H57" s="41">
        <v>44.285676065952003</v>
      </c>
    </row>
    <row r="58" spans="1:8" ht="31.2">
      <c r="A58" s="2">
        <v>13</v>
      </c>
      <c r="B58" s="2" t="s">
        <v>76</v>
      </c>
      <c r="C58" s="48" t="s">
        <v>45</v>
      </c>
      <c r="D58" s="41">
        <v>0</v>
      </c>
      <c r="E58" s="41">
        <v>0</v>
      </c>
      <c r="F58" s="41">
        <v>0</v>
      </c>
      <c r="G58" s="41">
        <v>6.5054044137172999</v>
      </c>
      <c r="H58" s="41">
        <v>6.5054044137172999</v>
      </c>
    </row>
    <row r="59" spans="1:8" ht="31.2">
      <c r="A59" s="2">
        <v>14</v>
      </c>
      <c r="B59" s="2" t="s">
        <v>68</v>
      </c>
      <c r="C59" s="48" t="s">
        <v>77</v>
      </c>
      <c r="D59" s="41">
        <v>2.9836116763777998</v>
      </c>
      <c r="E59" s="41">
        <v>6.2260577441053</v>
      </c>
      <c r="F59" s="41">
        <v>0</v>
      </c>
      <c r="G59" s="41">
        <v>0</v>
      </c>
      <c r="H59" s="41">
        <v>9.2096694204831007</v>
      </c>
    </row>
    <row r="60" spans="1:8">
      <c r="A60" s="2">
        <v>15</v>
      </c>
      <c r="B60" s="2"/>
      <c r="C60" s="48" t="s">
        <v>78</v>
      </c>
      <c r="D60" s="41">
        <v>0</v>
      </c>
      <c r="E60" s="41">
        <v>0</v>
      </c>
      <c r="F60" s="41">
        <v>0</v>
      </c>
      <c r="G60" s="41">
        <v>27.283478537215998</v>
      </c>
      <c r="H60" s="41">
        <v>27.283478537215998</v>
      </c>
    </row>
    <row r="61" spans="1:8">
      <c r="A61" s="2"/>
      <c r="B61" s="33"/>
      <c r="C61" s="33" t="s">
        <v>79</v>
      </c>
      <c r="D61" s="41">
        <v>114.09881554442001</v>
      </c>
      <c r="E61" s="41">
        <v>13.675870451791001</v>
      </c>
      <c r="F61" s="41">
        <v>0</v>
      </c>
      <c r="G61" s="41">
        <v>178.41052129728999</v>
      </c>
      <c r="H61" s="41">
        <v>306.18520729349001</v>
      </c>
    </row>
    <row r="62" spans="1:8">
      <c r="A62" s="2"/>
      <c r="B62" s="33"/>
      <c r="C62" s="33" t="s">
        <v>80</v>
      </c>
      <c r="D62" s="41">
        <v>4485.7009436830003</v>
      </c>
      <c r="E62" s="41">
        <v>537.65558124838003</v>
      </c>
      <c r="F62" s="41">
        <v>0</v>
      </c>
      <c r="G62" s="41">
        <v>178.41052129728999</v>
      </c>
      <c r="H62" s="41">
        <v>5201.7670462285996</v>
      </c>
    </row>
    <row r="63" spans="1:8" ht="31.5" customHeight="1">
      <c r="A63" s="2"/>
      <c r="B63" s="33"/>
      <c r="C63" s="33" t="s">
        <v>81</v>
      </c>
      <c r="D63" s="41"/>
      <c r="E63" s="41"/>
      <c r="F63" s="41"/>
      <c r="G63" s="41"/>
      <c r="H63" s="41"/>
    </row>
    <row r="64" spans="1:8">
      <c r="A64" s="2"/>
      <c r="B64" s="2"/>
      <c r="C64" s="48"/>
      <c r="D64" s="41"/>
      <c r="E64" s="41"/>
      <c r="F64" s="41"/>
      <c r="G64" s="41"/>
      <c r="H64" s="41">
        <f>SUM(D64:G64)</f>
        <v>0</v>
      </c>
    </row>
    <row r="65" spans="1:8">
      <c r="A65" s="2"/>
      <c r="B65" s="33"/>
      <c r="C65" s="33" t="s">
        <v>82</v>
      </c>
      <c r="D65" s="41">
        <f>SUM(D64:D64)</f>
        <v>0</v>
      </c>
      <c r="E65" s="41">
        <f>SUM(E64:E64)</f>
        <v>0</v>
      </c>
      <c r="F65" s="41">
        <f>SUM(F64:F64)</f>
        <v>0</v>
      </c>
      <c r="G65" s="41">
        <f>SUM(G64:G64)</f>
        <v>0</v>
      </c>
      <c r="H65" s="41">
        <f>SUM(D65:G65)</f>
        <v>0</v>
      </c>
    </row>
    <row r="66" spans="1:8">
      <c r="A66" s="2"/>
      <c r="B66" s="33"/>
      <c r="C66" s="33" t="s">
        <v>83</v>
      </c>
      <c r="D66" s="41">
        <v>4485.7009436830003</v>
      </c>
      <c r="E66" s="41">
        <v>537.65558124838003</v>
      </c>
      <c r="F66" s="41">
        <v>0</v>
      </c>
      <c r="G66" s="41">
        <v>178.41052129728999</v>
      </c>
      <c r="H66" s="41">
        <v>5201.7670462285996</v>
      </c>
    </row>
    <row r="67" spans="1:8" ht="157.5" customHeight="1">
      <c r="A67" s="2"/>
      <c r="B67" s="33"/>
      <c r="C67" s="33" t="s">
        <v>84</v>
      </c>
      <c r="D67" s="41"/>
      <c r="E67" s="41"/>
      <c r="F67" s="41"/>
      <c r="G67" s="41"/>
      <c r="H67" s="41"/>
    </row>
    <row r="68" spans="1:8">
      <c r="A68" s="2">
        <v>16</v>
      </c>
      <c r="B68" s="2" t="s">
        <v>85</v>
      </c>
      <c r="C68" s="48" t="s">
        <v>86</v>
      </c>
      <c r="D68" s="41">
        <v>0</v>
      </c>
      <c r="E68" s="41">
        <v>0</v>
      </c>
      <c r="F68" s="41">
        <v>0</v>
      </c>
      <c r="G68" s="41">
        <v>177.44216959234001</v>
      </c>
      <c r="H68" s="41">
        <v>177.44216959234001</v>
      </c>
    </row>
    <row r="69" spans="1:8">
      <c r="A69" s="2">
        <v>17</v>
      </c>
      <c r="B69" s="2" t="s">
        <v>87</v>
      </c>
      <c r="C69" s="48" t="s">
        <v>86</v>
      </c>
      <c r="D69" s="41">
        <v>0</v>
      </c>
      <c r="E69" s="41">
        <v>0</v>
      </c>
      <c r="F69" s="41">
        <v>0</v>
      </c>
      <c r="G69" s="41">
        <v>147.87985962824001</v>
      </c>
      <c r="H69" s="41">
        <v>147.87985962824001</v>
      </c>
    </row>
    <row r="70" spans="1:8">
      <c r="A70" s="2">
        <v>18</v>
      </c>
      <c r="B70" s="2" t="s">
        <v>88</v>
      </c>
      <c r="C70" s="48" t="s">
        <v>89</v>
      </c>
      <c r="D70" s="41">
        <v>0</v>
      </c>
      <c r="E70" s="41">
        <v>0</v>
      </c>
      <c r="F70" s="41">
        <v>0</v>
      </c>
      <c r="G70" s="41">
        <v>17.916548790166999</v>
      </c>
      <c r="H70" s="41">
        <v>17.916548790166999</v>
      </c>
    </row>
    <row r="71" spans="1:8">
      <c r="A71" s="2"/>
      <c r="B71" s="33"/>
      <c r="C71" s="33" t="s">
        <v>90</v>
      </c>
      <c r="D71" s="41">
        <v>0</v>
      </c>
      <c r="E71" s="41">
        <v>0</v>
      </c>
      <c r="F71" s="41">
        <v>0</v>
      </c>
      <c r="G71" s="41">
        <v>343.23857801074001</v>
      </c>
      <c r="H71" s="41">
        <v>343.23857801074001</v>
      </c>
    </row>
    <row r="72" spans="1:8">
      <c r="A72" s="2"/>
      <c r="B72" s="33"/>
      <c r="C72" s="33" t="s">
        <v>91</v>
      </c>
      <c r="D72" s="41">
        <v>4485.7009436830003</v>
      </c>
      <c r="E72" s="41">
        <v>537.65558124838003</v>
      </c>
      <c r="F72" s="41">
        <v>0</v>
      </c>
      <c r="G72" s="41">
        <v>521.64909930803003</v>
      </c>
      <c r="H72" s="41">
        <v>5545.0056242394003</v>
      </c>
    </row>
    <row r="73" spans="1:8">
      <c r="A73" s="2"/>
      <c r="B73" s="33"/>
      <c r="C73" s="33" t="s">
        <v>92</v>
      </c>
      <c r="D73" s="41"/>
      <c r="E73" s="41"/>
      <c r="F73" s="41"/>
      <c r="G73" s="41"/>
      <c r="H73" s="41"/>
    </row>
    <row r="74" spans="1:8" ht="47.25" customHeight="1">
      <c r="A74" s="2">
        <v>19</v>
      </c>
      <c r="B74" s="2" t="s">
        <v>93</v>
      </c>
      <c r="C74" s="48" t="s">
        <v>94</v>
      </c>
      <c r="D74" s="41">
        <f>D72*3%</f>
        <v>134.57102831048999</v>
      </c>
      <c r="E74" s="41">
        <f>E72*3%</f>
        <v>16.129667437451399</v>
      </c>
      <c r="F74" s="41">
        <f>F72*3%</f>
        <v>0</v>
      </c>
      <c r="G74" s="41">
        <f>G72*3%</f>
        <v>15.649472979240899</v>
      </c>
      <c r="H74" s="41">
        <f>SUM(D74:G74)</f>
        <v>166.35016872718199</v>
      </c>
    </row>
    <row r="75" spans="1:8">
      <c r="A75" s="2"/>
      <c r="B75" s="33"/>
      <c r="C75" s="33" t="s">
        <v>95</v>
      </c>
      <c r="D75" s="41">
        <f>D74</f>
        <v>134.57102831048999</v>
      </c>
      <c r="E75" s="41">
        <f>E74</f>
        <v>16.129667437451399</v>
      </c>
      <c r="F75" s="41">
        <f>F74</f>
        <v>0</v>
      </c>
      <c r="G75" s="41">
        <f>G74</f>
        <v>15.649472979240899</v>
      </c>
      <c r="H75" s="41">
        <f>SUM(D75:G75)</f>
        <v>166.35016872718199</v>
      </c>
    </row>
    <row r="76" spans="1:8">
      <c r="A76" s="2"/>
      <c r="B76" s="33"/>
      <c r="C76" s="33" t="s">
        <v>96</v>
      </c>
      <c r="D76" s="41">
        <f>D75+D72</f>
        <v>4620.2719719934903</v>
      </c>
      <c r="E76" s="41">
        <f>E75+E72</f>
        <v>553.78524868583099</v>
      </c>
      <c r="F76" s="41">
        <f>F75+F72</f>
        <v>0</v>
      </c>
      <c r="G76" s="41">
        <f>G75+G72</f>
        <v>537.29857228727099</v>
      </c>
      <c r="H76" s="41">
        <f>SUM(D76:G76)</f>
        <v>5711.3557929665903</v>
      </c>
    </row>
    <row r="77" spans="1:8">
      <c r="A77" s="2"/>
      <c r="B77" s="33"/>
      <c r="C77" s="33" t="s">
        <v>97</v>
      </c>
      <c r="D77" s="41"/>
      <c r="E77" s="41"/>
      <c r="F77" s="41"/>
      <c r="G77" s="41"/>
      <c r="H77" s="41"/>
    </row>
    <row r="78" spans="1:8">
      <c r="A78" s="2">
        <v>20</v>
      </c>
      <c r="B78" s="2" t="s">
        <v>98</v>
      </c>
      <c r="C78" s="48" t="s">
        <v>99</v>
      </c>
      <c r="D78" s="41">
        <f>D76*20%</f>
        <v>924.05439439869804</v>
      </c>
      <c r="E78" s="41">
        <f>E76*20%</f>
        <v>110.757049737166</v>
      </c>
      <c r="F78" s="41">
        <f>F76*20%</f>
        <v>0</v>
      </c>
      <c r="G78" s="41">
        <f>G76*20%</f>
        <v>107.459714457454</v>
      </c>
      <c r="H78" s="41">
        <f>SUM(D78:G78)</f>
        <v>1142.27115859332</v>
      </c>
    </row>
    <row r="79" spans="1:8">
      <c r="A79" s="2"/>
      <c r="B79" s="33"/>
      <c r="C79" s="33" t="s">
        <v>100</v>
      </c>
      <c r="D79" s="41">
        <f>D78</f>
        <v>924.05439439869804</v>
      </c>
      <c r="E79" s="41">
        <f>E78</f>
        <v>110.757049737166</v>
      </c>
      <c r="F79" s="41">
        <f>F78</f>
        <v>0</v>
      </c>
      <c r="G79" s="41">
        <f>G78</f>
        <v>107.459714457454</v>
      </c>
      <c r="H79" s="41">
        <f>SUM(D79:G79)</f>
        <v>1142.27115859332</v>
      </c>
    </row>
    <row r="80" spans="1:8">
      <c r="A80" s="2"/>
      <c r="B80" s="33"/>
      <c r="C80" s="33" t="s">
        <v>101</v>
      </c>
      <c r="D80" s="41">
        <f>D79+D76</f>
        <v>5544.3263663921898</v>
      </c>
      <c r="E80" s="41">
        <f>E79+E76</f>
        <v>664.54229842299799</v>
      </c>
      <c r="F80" s="41">
        <f>F79+F76</f>
        <v>0</v>
      </c>
      <c r="G80" s="41">
        <f>G79+G76</f>
        <v>644.75828674472496</v>
      </c>
      <c r="H80" s="41">
        <f>SUM(D80:G80)</f>
        <v>6853.6269515599097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9" t="s">
        <v>178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106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107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109</v>
      </c>
      <c r="D13" s="32">
        <v>1771.8352941175999</v>
      </c>
      <c r="E13" s="32">
        <v>116.25882352940999</v>
      </c>
      <c r="F13" s="32">
        <v>0</v>
      </c>
      <c r="G13" s="32">
        <v>0</v>
      </c>
      <c r="H13" s="32">
        <v>1888.0941176470999</v>
      </c>
      <c r="J13" s="20"/>
    </row>
    <row r="14" spans="1:14">
      <c r="A14" s="2"/>
      <c r="B14" s="33"/>
      <c r="C14" s="33" t="s">
        <v>110</v>
      </c>
      <c r="D14" s="32">
        <v>1771.8352941175999</v>
      </c>
      <c r="E14" s="32">
        <v>116.25882352940999</v>
      </c>
      <c r="F14" s="32">
        <v>0</v>
      </c>
      <c r="G14" s="32">
        <v>0</v>
      </c>
      <c r="H14" s="32">
        <v>1888.0941176470999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9" t="s">
        <v>179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72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107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0</v>
      </c>
      <c r="E13" s="32">
        <v>0</v>
      </c>
      <c r="F13" s="32">
        <v>0</v>
      </c>
      <c r="G13" s="32">
        <v>2.6272058823529001</v>
      </c>
      <c r="H13" s="32">
        <v>2.6272058823529001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2.6272058823529001</v>
      </c>
      <c r="H14" s="32">
        <v>2.6272058823529001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9" t="s">
        <v>180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115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107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115</v>
      </c>
      <c r="D13" s="32">
        <v>0</v>
      </c>
      <c r="E13" s="32">
        <v>0</v>
      </c>
      <c r="F13" s="32">
        <v>0</v>
      </c>
      <c r="G13" s="32">
        <v>177.44216959234001</v>
      </c>
      <c r="H13" s="32">
        <v>177.44216959234001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177.44216959234001</v>
      </c>
      <c r="H14" s="32">
        <v>177.44216959234001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9" t="s">
        <v>181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107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119</v>
      </c>
      <c r="D13" s="32">
        <v>2401.9759848260001</v>
      </c>
      <c r="E13" s="32">
        <v>163.57787948635999</v>
      </c>
      <c r="F13" s="32">
        <v>0</v>
      </c>
      <c r="G13" s="32">
        <v>0</v>
      </c>
      <c r="H13" s="32">
        <v>2565.5538643124</v>
      </c>
      <c r="J13" s="20"/>
    </row>
    <row r="14" spans="1:14">
      <c r="A14" s="2"/>
      <c r="B14" s="33"/>
      <c r="C14" s="33" t="s">
        <v>110</v>
      </c>
      <c r="D14" s="32">
        <v>2401.9759848260001</v>
      </c>
      <c r="E14" s="32">
        <v>163.57787948635999</v>
      </c>
      <c r="F14" s="32">
        <v>0</v>
      </c>
      <c r="G14" s="32">
        <v>0</v>
      </c>
      <c r="H14" s="32">
        <v>2565.5538643124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9" t="s">
        <v>182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72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107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121</v>
      </c>
      <c r="D13" s="32">
        <v>0</v>
      </c>
      <c r="E13" s="32">
        <v>0</v>
      </c>
      <c r="F13" s="32">
        <v>0</v>
      </c>
      <c r="G13" s="32">
        <v>7.8010315105267001</v>
      </c>
      <c r="H13" s="32">
        <v>7.8010315105267001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7.8010315105267001</v>
      </c>
      <c r="H14" s="32">
        <v>7.8010315105267001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9" t="s">
        <v>183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105</v>
      </c>
      <c r="C7" s="28" t="s">
        <v>86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107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86</v>
      </c>
      <c r="D13" s="32">
        <v>0</v>
      </c>
      <c r="E13" s="32">
        <v>0</v>
      </c>
      <c r="F13" s="32">
        <v>0</v>
      </c>
      <c r="G13" s="32">
        <v>147.87985962824001</v>
      </c>
      <c r="H13" s="32">
        <v>147.87985962824001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147.87985962824001</v>
      </c>
      <c r="H14" s="32">
        <v>147.87985962824001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102</v>
      </c>
    </row>
    <row r="2" spans="1:14" ht="45.75" customHeight="1">
      <c r="A2" s="24"/>
      <c r="B2" s="24" t="s">
        <v>103</v>
      </c>
      <c r="C2" s="89" t="s">
        <v>184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105</v>
      </c>
      <c r="C7" s="28" t="s">
        <v>45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107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124</v>
      </c>
      <c r="C13" s="3" t="s">
        <v>125</v>
      </c>
      <c r="D13" s="32">
        <v>111.52646206439999</v>
      </c>
      <c r="E13" s="32">
        <v>222.58202834142</v>
      </c>
      <c r="F13" s="32">
        <v>0</v>
      </c>
      <c r="G13" s="32">
        <v>0</v>
      </c>
      <c r="H13" s="32">
        <v>334.10849040582002</v>
      </c>
      <c r="J13" s="20"/>
    </row>
    <row r="14" spans="1:14">
      <c r="A14" s="2"/>
      <c r="B14" s="33"/>
      <c r="C14" s="33" t="s">
        <v>110</v>
      </c>
      <c r="D14" s="32">
        <v>111.52646206439999</v>
      </c>
      <c r="E14" s="32">
        <v>222.58202834142</v>
      </c>
      <c r="F14" s="32">
        <v>0</v>
      </c>
      <c r="G14" s="32">
        <v>0</v>
      </c>
      <c r="H14" s="32">
        <v>334.10849040582002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ОСР 537 02-01</vt:lpstr>
      <vt:lpstr>ОСР 537-09-01</vt:lpstr>
      <vt:lpstr>ОСР 537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38513174F61B41F7BA435E4D12F0E6EB_12</vt:lpwstr>
  </property>
  <property fmtid="{D5CDD505-2E9C-101B-9397-08002B2CF9AE}" pid="3" name="KSOProductBuildVer">
    <vt:lpwstr>1049-12.2.0.20795</vt:lpwstr>
  </property>
</Properties>
</file>